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300" windowWidth="18735" windowHeight="11700"/>
  </bookViews>
  <sheets>
    <sheet name="graduatorie_VA_1.1" sheetId="2" r:id="rId1"/>
    <sheet name="Foglio3" sheetId="3" r:id="rId2"/>
  </sheets>
  <calcPr calcId="124519"/>
</workbook>
</file>

<file path=xl/calcChain.xml><?xml version="1.0" encoding="utf-8"?>
<calcChain xmlns="http://schemas.openxmlformats.org/spreadsheetml/2006/main">
  <c r="F12" i="2"/>
  <c r="G10"/>
  <c r="R10"/>
  <c r="L10"/>
  <c r="H10"/>
  <c r="L11"/>
  <c r="L9"/>
  <c r="L8"/>
  <c r="G9"/>
  <c r="R8"/>
  <c r="G8"/>
  <c r="H8" s="1"/>
  <c r="R9"/>
  <c r="H9"/>
  <c r="R11"/>
  <c r="G11"/>
  <c r="H11" s="1"/>
</calcChain>
</file>

<file path=xl/sharedStrings.xml><?xml version="1.0" encoding="utf-8"?>
<sst xmlns="http://schemas.openxmlformats.org/spreadsheetml/2006/main" count="28" uniqueCount="25">
  <si>
    <t>Comune</t>
  </si>
  <si>
    <t xml:space="preserve">Carpineto Sinello </t>
  </si>
  <si>
    <t>Palmoli</t>
  </si>
  <si>
    <t>Schiavi Di Abruzzo</t>
  </si>
  <si>
    <t>Celenza sul Trigno</t>
  </si>
  <si>
    <t>Denominazione progetto</t>
  </si>
  <si>
    <t>investimento</t>
  </si>
  <si>
    <t>rilevanza</t>
  </si>
  <si>
    <t>fruibilità</t>
  </si>
  <si>
    <t>flussi</t>
  </si>
  <si>
    <t>sinergie</t>
  </si>
  <si>
    <t>Spettacolarizzazione Museo Archeologico "Templi Italici"</t>
  </si>
  <si>
    <t>Spettacolarizzazione Castello</t>
  </si>
  <si>
    <t xml:space="preserve">Fruizione e promozione del Vallone Caccavone </t>
  </si>
  <si>
    <t>AMBITO VASTO</t>
  </si>
  <si>
    <r>
      <t xml:space="preserve">Valorizzazione e spettacolarizzazione del </t>
    </r>
    <r>
      <rPr>
        <i/>
        <sz val="11"/>
        <color theme="1"/>
        <rFont val="Calibri"/>
        <family val="2"/>
        <scheme val="minor"/>
      </rPr>
      <t>Museo del Maiale</t>
    </r>
    <r>
      <rPr>
        <sz val="11"/>
        <color theme="1"/>
        <rFont val="Calibri"/>
        <family val="2"/>
        <scheme val="minor"/>
      </rPr>
      <t xml:space="preserve"> </t>
    </r>
  </si>
  <si>
    <t>% di cofinanziamento</t>
  </si>
  <si>
    <t>contributo</t>
  </si>
  <si>
    <t>cofinanziamento</t>
  </si>
  <si>
    <t>totale</t>
  </si>
  <si>
    <t>punteggio</t>
  </si>
  <si>
    <t>certificazione ambientale</t>
  </si>
  <si>
    <t>Graduatoria relativa all'Avviso a valere sul POR FESR Abruzzo Asse IV - Attività 2.1 - Linea d'Intervento 1.1  "aumentare l'attrattività e migliorare la gestione delle mete di visita".</t>
  </si>
  <si>
    <t>gestione integrata</t>
  </si>
  <si>
    <t>ALL. II DET 280</t>
  </si>
</sst>
</file>

<file path=xl/styles.xml><?xml version="1.0" encoding="utf-8"?>
<styleSheet xmlns="http://schemas.openxmlformats.org/spreadsheetml/2006/main">
  <numFmts count="2">
    <numFmt numFmtId="44" formatCode="_-&quot;€&quot;\ * #,##0.00_-;\-&quot;€&quot;\ * #,##0.00_-;_-&quot;€&quot;\ * &quot;-&quot;??_-;_-@_-"/>
    <numFmt numFmtId="164" formatCode="_-[$€-410]\ * #,##0.00_-;\-[$€-410]\ * #,##0.00_-;_-[$€-410]\ * &quot;-&quot;??_-;_-@_-"/>
  </numFmts>
  <fonts count="14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/>
    <xf numFmtId="0" fontId="0" fillId="0" borderId="0" xfId="0" applyBorder="1" applyAlignment="1">
      <alignment horizontal="center"/>
    </xf>
    <xf numFmtId="0" fontId="0" fillId="0" borderId="6" xfId="0" applyFont="1" applyBorder="1" applyAlignment="1">
      <alignment wrapText="1"/>
    </xf>
    <xf numFmtId="0" fontId="0" fillId="0" borderId="0" xfId="0" applyFont="1" applyAlignment="1">
      <alignment wrapText="1"/>
    </xf>
    <xf numFmtId="44" fontId="6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5" fillId="2" borderId="1" xfId="0" applyFont="1" applyFill="1" applyBorder="1"/>
    <xf numFmtId="0" fontId="9" fillId="0" borderId="7" xfId="0" applyFont="1" applyBorder="1" applyAlignment="1">
      <alignment horizontal="center" wrapText="1"/>
    </xf>
    <xf numFmtId="10" fontId="10" fillId="0" borderId="1" xfId="0" applyNumberFormat="1" applyFont="1" applyFill="1" applyBorder="1" applyAlignment="1">
      <alignment vertical="center"/>
    </xf>
    <xf numFmtId="164" fontId="3" fillId="0" borderId="5" xfId="1" applyNumberFormat="1" applyFont="1" applyFill="1" applyBorder="1" applyAlignment="1">
      <alignment vertical="top"/>
    </xf>
    <xf numFmtId="44" fontId="12" fillId="0" borderId="1" xfId="1" applyFont="1" applyBorder="1" applyAlignment="1">
      <alignment vertical="center"/>
    </xf>
    <xf numFmtId="164" fontId="11" fillId="0" borderId="2" xfId="1" applyNumberFormat="1" applyFont="1" applyFill="1" applyBorder="1" applyAlignment="1">
      <alignment vertical="center"/>
    </xf>
    <xf numFmtId="44" fontId="11" fillId="0" borderId="1" xfId="1" applyFont="1" applyFill="1" applyBorder="1" applyAlignment="1">
      <alignment vertical="center"/>
    </xf>
    <xf numFmtId="44" fontId="12" fillId="0" borderId="3" xfId="1" applyFont="1" applyBorder="1" applyAlignment="1">
      <alignment vertical="center"/>
    </xf>
    <xf numFmtId="164" fontId="11" fillId="0" borderId="1" xfId="1" applyNumberFormat="1" applyFont="1" applyFill="1" applyBorder="1" applyAlignment="1">
      <alignment vertical="center"/>
    </xf>
    <xf numFmtId="0" fontId="13" fillId="0" borderId="1" xfId="0" applyFont="1" applyBorder="1"/>
    <xf numFmtId="0" fontId="11" fillId="0" borderId="1" xfId="0" applyFont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64" fontId="12" fillId="0" borderId="0" xfId="0" applyNumberFormat="1" applyFont="1"/>
    <xf numFmtId="0" fontId="12" fillId="0" borderId="0" xfId="0" applyFont="1" applyAlignment="1">
      <alignment horizontal="left"/>
    </xf>
    <xf numFmtId="44" fontId="12" fillId="0" borderId="0" xfId="1" applyFont="1" applyAlignment="1">
      <alignment horizontal="left"/>
    </xf>
    <xf numFmtId="0" fontId="13" fillId="0" borderId="1" xfId="0" applyFont="1" applyBorder="1" applyAlignment="1">
      <alignment wrapText="1"/>
    </xf>
    <xf numFmtId="44" fontId="12" fillId="0" borderId="1" xfId="1" applyFont="1" applyFill="1" applyBorder="1" applyAlignment="1">
      <alignment vertical="center"/>
    </xf>
    <xf numFmtId="44" fontId="12" fillId="0" borderId="0" xfId="0" applyNumberFormat="1" applyFont="1"/>
    <xf numFmtId="0" fontId="5" fillId="0" borderId="1" xfId="0" applyFont="1" applyFill="1" applyBorder="1" applyAlignment="1">
      <alignment horizontal="right" wrapText="1"/>
    </xf>
    <xf numFmtId="0" fontId="1" fillId="0" borderId="1" xfId="0" applyFont="1" applyBorder="1"/>
    <xf numFmtId="0" fontId="8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Normale" xfId="0" builtinId="0"/>
    <cellStyle name="Valuta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21"/>
  <sheetViews>
    <sheetView tabSelected="1" topLeftCell="C1" zoomScale="84" zoomScaleNormal="84" workbookViewId="0">
      <selection activeCell="R4" sqref="R4"/>
    </sheetView>
  </sheetViews>
  <sheetFormatPr defaultRowHeight="15"/>
  <cols>
    <col min="1" max="1" width="3.5703125" hidden="1" customWidth="1"/>
    <col min="2" max="2" width="9.140625" hidden="1" customWidth="1"/>
    <col min="3" max="3" width="18.28515625" customWidth="1"/>
    <col min="4" max="4" width="23.7109375" customWidth="1"/>
    <col min="5" max="6" width="12.42578125" customWidth="1"/>
    <col min="7" max="7" width="13.140625" customWidth="1"/>
    <col min="8" max="8" width="9.140625" customWidth="1"/>
    <col min="9" max="9" width="7.85546875" customWidth="1"/>
    <col min="10" max="10" width="7.42578125" customWidth="1"/>
    <col min="11" max="11" width="6" customWidth="1"/>
    <col min="12" max="12" width="5.85546875" customWidth="1"/>
    <col min="13" max="13" width="8.5703125" customWidth="1"/>
    <col min="14" max="14" width="8" customWidth="1"/>
    <col min="15" max="15" width="8.42578125" customWidth="1"/>
    <col min="16" max="16" width="7.42578125" customWidth="1"/>
    <col min="17" max="17" width="10.7109375" customWidth="1"/>
    <col min="18" max="18" width="7.28515625" customWidth="1"/>
  </cols>
  <sheetData>
    <row r="3" spans="3:18" ht="18.75">
      <c r="C3" s="6"/>
      <c r="D3" s="6"/>
      <c r="E3" s="6"/>
      <c r="F3" s="35" t="s">
        <v>14</v>
      </c>
      <c r="G3" s="35"/>
      <c r="H3" s="35"/>
      <c r="I3" s="6"/>
      <c r="J3" s="6"/>
      <c r="K3" s="6"/>
      <c r="L3" s="6"/>
      <c r="M3" s="6"/>
      <c r="N3" s="6"/>
      <c r="O3" s="6"/>
      <c r="P3" s="6"/>
      <c r="Q3" s="6" t="s">
        <v>24</v>
      </c>
      <c r="R3" s="6"/>
    </row>
    <row r="4" spans="3:18" ht="18.75">
      <c r="C4" s="6"/>
      <c r="D4" s="6"/>
      <c r="E4" s="6"/>
      <c r="F4" s="7"/>
      <c r="G4" s="7"/>
      <c r="H4" s="7"/>
      <c r="I4" s="6"/>
      <c r="J4" s="6"/>
      <c r="K4" s="6"/>
      <c r="L4" s="6"/>
      <c r="M4" s="6"/>
      <c r="N4" s="6"/>
      <c r="O4" s="6"/>
      <c r="P4" s="6"/>
      <c r="Q4" s="6"/>
      <c r="R4" s="6"/>
    </row>
    <row r="5" spans="3:18" ht="21.75" customHeight="1">
      <c r="C5" s="34" t="s">
        <v>22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</row>
    <row r="6" spans="3:18" ht="15.75" thickBot="1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3:18" ht="63" customHeight="1">
      <c r="C7" s="18" t="s">
        <v>0</v>
      </c>
      <c r="D7" s="29" t="s">
        <v>5</v>
      </c>
      <c r="E7" s="19" t="s">
        <v>6</v>
      </c>
      <c r="F7" s="19" t="s">
        <v>17</v>
      </c>
      <c r="G7" s="8" t="s">
        <v>18</v>
      </c>
      <c r="H7" s="8" t="s">
        <v>16</v>
      </c>
      <c r="I7" s="8" t="s">
        <v>7</v>
      </c>
      <c r="J7" s="8" t="s">
        <v>8</v>
      </c>
      <c r="K7" s="8" t="s">
        <v>9</v>
      </c>
      <c r="L7" s="8" t="s">
        <v>19</v>
      </c>
      <c r="M7" s="8" t="s">
        <v>20</v>
      </c>
      <c r="N7" s="8" t="s">
        <v>23</v>
      </c>
      <c r="O7" s="8" t="s">
        <v>18</v>
      </c>
      <c r="P7" s="8" t="s">
        <v>10</v>
      </c>
      <c r="Q7" s="8" t="s">
        <v>21</v>
      </c>
      <c r="R7" s="10" t="s">
        <v>19</v>
      </c>
    </row>
    <row r="8" spans="3:18" ht="61.5" customHeight="1">
      <c r="C8" s="9" t="s">
        <v>3</v>
      </c>
      <c r="D8" s="3" t="s">
        <v>11</v>
      </c>
      <c r="E8" s="13">
        <v>160000</v>
      </c>
      <c r="F8" s="14">
        <v>102000</v>
      </c>
      <c r="G8" s="15">
        <f>E8-F8</f>
        <v>58000</v>
      </c>
      <c r="H8" s="11">
        <f>G8/E8</f>
        <v>0.36249999999999999</v>
      </c>
      <c r="I8" s="20">
        <v>2</v>
      </c>
      <c r="J8" s="20">
        <v>2</v>
      </c>
      <c r="K8" s="20">
        <v>1</v>
      </c>
      <c r="L8" s="20">
        <f>I8+J8+K8</f>
        <v>5</v>
      </c>
      <c r="M8" s="20">
        <v>60</v>
      </c>
      <c r="N8" s="20">
        <v>16</v>
      </c>
      <c r="O8" s="20">
        <v>2</v>
      </c>
      <c r="P8" s="20">
        <v>6</v>
      </c>
      <c r="Q8" s="21">
        <v>0</v>
      </c>
      <c r="R8" s="22">
        <f>Q8+P8+O8+N8+M8</f>
        <v>84</v>
      </c>
    </row>
    <row r="9" spans="3:18" ht="61.5" customHeight="1">
      <c r="C9" s="9" t="s">
        <v>4</v>
      </c>
      <c r="D9" s="4" t="s">
        <v>13</v>
      </c>
      <c r="E9" s="16">
        <v>160000</v>
      </c>
      <c r="F9" s="17">
        <v>102000</v>
      </c>
      <c r="G9" s="15">
        <f>E9-F9</f>
        <v>58000</v>
      </c>
      <c r="H9" s="11">
        <f>G9/E9</f>
        <v>0.36249999999999999</v>
      </c>
      <c r="I9" s="23">
        <v>3</v>
      </c>
      <c r="J9" s="23">
        <v>1</v>
      </c>
      <c r="K9" s="23">
        <v>0</v>
      </c>
      <c r="L9" s="20">
        <f t="shared" ref="L9:L11" si="0">I9+J9+K9</f>
        <v>4</v>
      </c>
      <c r="M9" s="23">
        <v>50</v>
      </c>
      <c r="N9" s="23">
        <v>16</v>
      </c>
      <c r="O9" s="23">
        <v>2</v>
      </c>
      <c r="P9" s="23">
        <v>6</v>
      </c>
      <c r="Q9" s="24">
        <v>5</v>
      </c>
      <c r="R9" s="25">
        <f>Q9+P9+O9+N9+M9</f>
        <v>79</v>
      </c>
    </row>
    <row r="10" spans="3:18" ht="61.5" customHeight="1">
      <c r="C10" s="9" t="s">
        <v>2</v>
      </c>
      <c r="D10" s="3" t="s">
        <v>12</v>
      </c>
      <c r="E10" s="13">
        <v>160000</v>
      </c>
      <c r="F10" s="17">
        <v>102000</v>
      </c>
      <c r="G10" s="15">
        <f>E10-F10</f>
        <v>58000</v>
      </c>
      <c r="H10" s="11">
        <f>G10/E10</f>
        <v>0.36249999999999999</v>
      </c>
      <c r="I10" s="23">
        <v>2</v>
      </c>
      <c r="J10" s="23">
        <v>2</v>
      </c>
      <c r="K10" s="23">
        <v>0</v>
      </c>
      <c r="L10" s="20">
        <f t="shared" ref="L10" si="1">I10+J10+K10</f>
        <v>4</v>
      </c>
      <c r="M10" s="23">
        <v>50</v>
      </c>
      <c r="N10" s="23">
        <v>16</v>
      </c>
      <c r="O10" s="23">
        <v>2</v>
      </c>
      <c r="P10" s="23">
        <v>6</v>
      </c>
      <c r="Q10" s="24">
        <v>0</v>
      </c>
      <c r="R10" s="25">
        <f>Q10+P10+O10+N10+M10</f>
        <v>74</v>
      </c>
    </row>
    <row r="11" spans="3:18" ht="55.5" customHeight="1">
      <c r="C11" s="9" t="s">
        <v>1</v>
      </c>
      <c r="D11" s="3" t="s">
        <v>15</v>
      </c>
      <c r="E11" s="30">
        <v>160000</v>
      </c>
      <c r="F11" s="15">
        <v>102287.14</v>
      </c>
      <c r="G11" s="15">
        <f>E11-F11</f>
        <v>57712.86</v>
      </c>
      <c r="H11" s="11">
        <f>G11/E11</f>
        <v>0.36070537499999999</v>
      </c>
      <c r="I11" s="23">
        <v>2</v>
      </c>
      <c r="J11" s="23">
        <v>2</v>
      </c>
      <c r="K11" s="23">
        <v>0</v>
      </c>
      <c r="L11" s="20">
        <f t="shared" si="0"/>
        <v>4</v>
      </c>
      <c r="M11" s="23">
        <v>50</v>
      </c>
      <c r="N11" s="23">
        <v>16</v>
      </c>
      <c r="O11" s="23">
        <v>2</v>
      </c>
      <c r="P11" s="23">
        <v>6</v>
      </c>
      <c r="Q11" s="24">
        <v>0</v>
      </c>
      <c r="R11" s="25">
        <f>Q11+P11+O11+N11+M11</f>
        <v>74</v>
      </c>
    </row>
    <row r="12" spans="3:18" ht="15.75" thickBot="1">
      <c r="D12" s="32" t="s">
        <v>19</v>
      </c>
      <c r="E12" s="33"/>
      <c r="F12" s="12">
        <f>SUM(F8:F11)</f>
        <v>408287.14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5" spans="3:18">
      <c r="E15" s="26"/>
      <c r="F15" s="27"/>
    </row>
    <row r="16" spans="3:18">
      <c r="E16" s="26"/>
      <c r="F16" s="27"/>
    </row>
    <row r="17" spans="5:6">
      <c r="E17" s="26"/>
      <c r="F17" s="28"/>
    </row>
    <row r="18" spans="5:6">
      <c r="F18" s="5"/>
    </row>
    <row r="19" spans="5:6">
      <c r="F19" s="31"/>
    </row>
    <row r="20" spans="5:6">
      <c r="F20" s="26"/>
    </row>
    <row r="21" spans="5:6">
      <c r="F21" s="31"/>
    </row>
  </sheetData>
  <sortState ref="C3:R6">
    <sortCondition descending="1" ref="R3:R6"/>
  </sortState>
  <mergeCells count="2">
    <mergeCell ref="C5:R5"/>
    <mergeCell ref="F3:H3"/>
  </mergeCells>
  <printOptions gridLines="1"/>
  <pageMargins left="0.15748031496062992" right="0.15748031496062992" top="0.74803149606299213" bottom="0.74803149606299213" header="0.31496062992125984" footer="0.31496062992125984"/>
  <pageSetup paperSize="9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graduatorie_VA_1.1</vt:lpstr>
      <vt:lpstr>Foglio3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2012-04-04T08:34:18Z</dcterms:modified>
</cp:coreProperties>
</file>